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V10" i="1"/>
  <c r="AV9"/>
  <c r="U10"/>
  <c r="U9"/>
  <c r="K10"/>
  <c r="K9"/>
  <c r="S16"/>
  <c r="P16"/>
  <c r="I10"/>
  <c r="I9"/>
  <c r="J16"/>
  <c r="D10"/>
  <c r="D9"/>
  <c r="F16"/>
  <c r="E16"/>
  <c r="AX16"/>
  <c r="AW16"/>
  <c r="AT16"/>
  <c r="AS16"/>
  <c r="AS10"/>
  <c r="AS9"/>
  <c r="AE10"/>
  <c r="AU10" s="1"/>
  <c r="AE9"/>
  <c r="AU9" s="1"/>
  <c r="AI16"/>
  <c r="AJ16"/>
  <c r="AK16"/>
  <c r="AL16"/>
  <c r="AM16"/>
  <c r="AN16"/>
  <c r="AO16"/>
  <c r="AP16"/>
  <c r="AQ16"/>
  <c r="AR16"/>
  <c r="AH16"/>
  <c r="AD16"/>
  <c r="AC16"/>
  <c r="AC10"/>
  <c r="AC9"/>
  <c r="V10"/>
  <c r="V9"/>
  <c r="X16"/>
  <c r="W16"/>
  <c r="AY10" l="1"/>
  <c r="BB10"/>
  <c r="AU16"/>
  <c r="AE16"/>
  <c r="AA16"/>
  <c r="Y16"/>
  <c r="V16"/>
  <c r="K16"/>
  <c r="I16"/>
  <c r="G16"/>
  <c r="D16"/>
  <c r="AG8"/>
  <c r="AH8" s="1"/>
  <c r="AI8" s="1"/>
  <c r="AJ8" s="1"/>
  <c r="AK8" s="1"/>
  <c r="AL8" s="1"/>
  <c r="AM8" s="1"/>
  <c r="AN8" s="1"/>
  <c r="AO8" s="1"/>
  <c r="AP8" s="1"/>
  <c r="AQ8" s="1"/>
  <c r="AR8" s="1"/>
  <c r="AS8" s="1"/>
  <c r="AT8" s="1"/>
  <c r="AU8" s="1"/>
  <c r="AV8" s="1"/>
  <c r="AW8" s="1"/>
  <c r="AX8" s="1"/>
  <c r="AY8" s="1"/>
  <c r="B8"/>
  <c r="C8" s="1"/>
  <c r="D8" s="1"/>
  <c r="E8" s="1"/>
  <c r="AY9" l="1"/>
  <c r="BB9"/>
  <c r="U16"/>
  <c r="AV16" s="1"/>
  <c r="BA8"/>
  <c r="BB8" s="1"/>
  <c r="AZ8"/>
  <c r="F8"/>
  <c r="H8" s="1"/>
  <c r="I8" s="1"/>
  <c r="J8" s="1"/>
  <c r="K8" s="1"/>
  <c r="L8" s="1"/>
  <c r="M8" s="1"/>
  <c r="N8" s="1"/>
  <c r="G8"/>
  <c r="BB16" l="1"/>
  <c r="AY16"/>
  <c r="AZ16"/>
  <c r="P8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F8" s="1"/>
  <c r="O8"/>
</calcChain>
</file>

<file path=xl/sharedStrings.xml><?xml version="1.0" encoding="utf-8"?>
<sst xmlns="http://schemas.openxmlformats.org/spreadsheetml/2006/main" count="64" uniqueCount="48">
  <si>
    <t xml:space="preserve">Приложение № __________ к приказу ООА СМО Управление образования
№__________________от____________ </t>
  </si>
  <si>
    <t>Наименование 
услуги</t>
  </si>
  <si>
    <t>Уникальный номер</t>
  </si>
  <si>
    <t>Технический номер</t>
  </si>
  <si>
    <t>Расчет стоимости оказания единицы муниципальной услуги в рамках муниципального задания</t>
  </si>
  <si>
    <t>Всего нормативные затраты</t>
  </si>
  <si>
    <t>Количество детей</t>
  </si>
  <si>
    <t>Количество человеко/часов</t>
  </si>
  <si>
    <t>Затраты на 1 ребенка</t>
  </si>
  <si>
    <t>Затраты на 1 человеко/час</t>
  </si>
  <si>
    <t>290 (налог на имущество)</t>
  </si>
  <si>
    <t>ВСЕГО объем финансового обеспечения  муниципального задания</t>
  </si>
  <si>
    <t xml:space="preserve">Нормативные затраты, непосредственно связанные с оказанием муниципальной услуги (выполнением работы)  </t>
  </si>
  <si>
    <t xml:space="preserve">Нормативные затраты на общехозяйственные нужды (выполнением работы)  </t>
  </si>
  <si>
    <t>в том числе</t>
  </si>
  <si>
    <t>Итого:</t>
  </si>
  <si>
    <t>КОСГУ 211</t>
  </si>
  <si>
    <t>КОСГУ 266 (3 дня больничного  за счет работодателя)</t>
  </si>
  <si>
    <t>КОСГУ 212 (командир., суточные)</t>
  </si>
  <si>
    <t>353 увеличение стоимости права пользования)</t>
  </si>
  <si>
    <t>КОСГУ 266</t>
  </si>
  <si>
    <t>КОСГУ 212,226 (командир., суточные)</t>
  </si>
  <si>
    <t>226 (медосмотр)</t>
  </si>
  <si>
    <t>227 (ст рахование имущества)</t>
  </si>
  <si>
    <t>290 (налоги, пошлины, сборы)</t>
  </si>
  <si>
    <t>340 (дрова, уголь,ГСМ)</t>
  </si>
  <si>
    <t>340 (продукты питания, обмундирование, медикаменты)</t>
  </si>
  <si>
    <t>350 (увеличение стоимости права пользования)</t>
  </si>
  <si>
    <t>Руководитель</t>
  </si>
  <si>
    <t>Главный бухгалтер</t>
  </si>
  <si>
    <t>50.Д45.0 Реализация основных общеобразовательных программ дошкольного образования</t>
  </si>
  <si>
    <t>801011О.99.0.БВ24ВТ21000</t>
  </si>
  <si>
    <t>50Д45000300300201052100</t>
  </si>
  <si>
    <t>801011О.99.0.БВ24ВУ41000</t>
  </si>
  <si>
    <t>50Д45000300300301051100</t>
  </si>
  <si>
    <t>50.785.0 Присмотр и уход</t>
  </si>
  <si>
    <t>853211О.99.0.БВ19АА49000</t>
  </si>
  <si>
    <t>50785001100200005006100</t>
  </si>
  <si>
    <t>853211О.99.0.БВ19АГ01000</t>
  </si>
  <si>
    <t>50785005000200005008100</t>
  </si>
  <si>
    <t>853211О.99.0.БВ19АА55000</t>
  </si>
  <si>
    <t>50785001100300005004100</t>
  </si>
  <si>
    <t>853211О.99.0.БВ19АГ07000</t>
  </si>
  <si>
    <t>50785005000300005006100</t>
  </si>
  <si>
    <t>ИТОГО</t>
  </si>
  <si>
    <t>Расчет стоимости оказания единицы муниципальной услуги (работы) в рамках муниципального задания и объем затрат на содержание имущества на 2026год  Филиал МБОУ СОШ п.Красноглиныый - детский сад №10 "Елочка"</t>
  </si>
  <si>
    <t>Е.Г. Тренихина</t>
  </si>
  <si>
    <t>Е.Ю. Чернова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</si>
</sst>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#,##0.0000"/>
    <numFmt numFmtId="166" formatCode="#,###.00"/>
    <numFmt numFmtId="167" formatCode="0.0000"/>
  </numFmts>
  <fonts count="16">
    <font>
      <sz val="11"/>
      <color theme="1"/>
      <name val="Calibri"/>
      <family val="2"/>
      <charset val="204"/>
      <scheme val="minor"/>
    </font>
    <font>
      <sz val="26"/>
      <color rgb="FF000000"/>
      <name val="Liberation Serif"/>
      <family val="1"/>
      <charset val="204"/>
    </font>
    <font>
      <b/>
      <sz val="26"/>
      <color rgb="FF000000"/>
      <name val="Liberation Serif"/>
      <family val="1"/>
      <charset val="204"/>
    </font>
    <font>
      <sz val="26"/>
      <name val="Liberation Serif"/>
      <family val="1"/>
      <charset val="204"/>
    </font>
    <font>
      <sz val="32"/>
      <name val="Liberation Serif"/>
      <family val="1"/>
      <charset val="204"/>
    </font>
    <font>
      <b/>
      <sz val="36"/>
      <name val="Liberation Serif"/>
      <family val="1"/>
      <charset val="204"/>
    </font>
    <font>
      <b/>
      <sz val="32"/>
      <name val="Liberation Serif"/>
      <family val="1"/>
      <charset val="204"/>
    </font>
    <font>
      <b/>
      <sz val="26"/>
      <name val="Liberation Serif"/>
      <family val="1"/>
      <charset val="204"/>
    </font>
    <font>
      <b/>
      <i/>
      <sz val="26"/>
      <name val="Liberation Serif"/>
      <family val="1"/>
      <charset val="204"/>
    </font>
    <font>
      <i/>
      <sz val="26"/>
      <name val="Liberation Serif"/>
      <family val="1"/>
      <charset val="204"/>
    </font>
    <font>
      <i/>
      <sz val="26"/>
      <color rgb="FF000000"/>
      <name val="Liberation Serif"/>
      <family val="1"/>
      <charset val="204"/>
    </font>
    <font>
      <sz val="30"/>
      <name val="Liberation Serif"/>
      <family val="1"/>
      <charset val="204"/>
    </font>
    <font>
      <sz val="28"/>
      <color rgb="FF000000"/>
      <name val="Liberation Serif"/>
      <family val="1"/>
      <charset val="204"/>
    </font>
    <font>
      <b/>
      <sz val="28"/>
      <color rgb="FF000000"/>
      <name val="Liberation Serif"/>
      <family val="1"/>
      <charset val="204"/>
    </font>
    <font>
      <sz val="28"/>
      <color theme="1"/>
      <name val="Liberation Serif"/>
      <family val="1"/>
      <charset val="204"/>
    </font>
    <font>
      <sz val="2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9900"/>
        <bgColor rgb="FFFFC000"/>
      </patternFill>
    </fill>
    <fill>
      <patternFill patternType="solid">
        <fgColor rgb="FFCC99FF"/>
        <bgColor rgb="FFFF99CC"/>
      </patternFill>
    </fill>
    <fill>
      <patternFill patternType="solid">
        <fgColor rgb="FFFF99CC"/>
        <bgColor rgb="FFFF8080"/>
      </patternFill>
    </fill>
    <fill>
      <patternFill patternType="solid">
        <fgColor rgb="FFCCFFFF"/>
        <bgColor rgb="FFDCE6F2"/>
      </patternFill>
    </fill>
    <fill>
      <patternFill patternType="solid">
        <fgColor rgb="FFFFFF00"/>
        <bgColor rgb="FFFFCC00"/>
      </patternFill>
    </fill>
    <fill>
      <patternFill patternType="solid">
        <fgColor rgb="FFFFFFFF"/>
        <bgColor rgb="FFF6F9D4"/>
      </patternFill>
    </fill>
    <fill>
      <patternFill patternType="solid">
        <fgColor theme="0"/>
        <bgColor rgb="FFF6F9D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theme="8" tint="0.79998168889431442"/>
        <bgColor rgb="FFDCE6F2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6" fillId="0" borderId="0" xfId="0" applyFont="1" applyBorder="1" applyAlignment="1">
      <alignment vertical="center" wrapText="1"/>
    </xf>
    <xf numFmtId="3" fontId="1" fillId="0" borderId="0" xfId="0" applyNumberFormat="1" applyFont="1"/>
    <xf numFmtId="3" fontId="3" fillId="7" borderId="1" xfId="0" applyNumberFormat="1" applyFont="1" applyFill="1" applyBorder="1" applyAlignment="1">
      <alignment horizontal="center" vertical="center" wrapText="1"/>
    </xf>
    <xf numFmtId="0" fontId="1" fillId="7" borderId="0" xfId="0" applyFont="1" applyFill="1"/>
    <xf numFmtId="3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vertical="center" wrapText="1"/>
    </xf>
    <xf numFmtId="166" fontId="12" fillId="0" borderId="0" xfId="0" applyNumberFormat="1" applyFont="1"/>
    <xf numFmtId="166" fontId="13" fillId="0" borderId="0" xfId="0" applyNumberFormat="1" applyFont="1"/>
    <xf numFmtId="166" fontId="13" fillId="0" borderId="0" xfId="0" applyNumberFormat="1" applyFont="1" applyAlignment="1">
      <alignment horizontal="left"/>
    </xf>
    <xf numFmtId="166" fontId="1" fillId="0" borderId="0" xfId="0" applyNumberFormat="1" applyFont="1"/>
    <xf numFmtId="0" fontId="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vertical="center" wrapText="1"/>
    </xf>
    <xf numFmtId="165" fontId="11" fillId="7" borderId="1" xfId="0" applyNumberFormat="1" applyFont="1" applyFill="1" applyBorder="1" applyAlignment="1">
      <alignment vertical="center" wrapText="1"/>
    </xf>
    <xf numFmtId="4" fontId="11" fillId="7" borderId="1" xfId="0" applyNumberFormat="1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4" fillId="0" borderId="0" xfId="0" applyFont="1"/>
    <xf numFmtId="0" fontId="15" fillId="0" borderId="3" xfId="0" applyFont="1" applyBorder="1" applyAlignment="1">
      <alignment vertical="top" wrapText="1"/>
    </xf>
    <xf numFmtId="0" fontId="15" fillId="9" borderId="3" xfId="0" applyFont="1" applyFill="1" applyBorder="1" applyAlignment="1">
      <alignment horizontal="center" vertical="top" wrapText="1"/>
    </xf>
    <xf numFmtId="49" fontId="15" fillId="9" borderId="3" xfId="0" applyNumberFormat="1" applyFont="1" applyFill="1" applyBorder="1" applyAlignment="1">
      <alignment vertical="top" wrapText="1"/>
    </xf>
    <xf numFmtId="0" fontId="15" fillId="9" borderId="3" xfId="0" applyFont="1" applyFill="1" applyBorder="1" applyAlignment="1">
      <alignment vertical="top" wrapText="1"/>
    </xf>
    <xf numFmtId="0" fontId="10" fillId="10" borderId="1" xfId="0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3" fontId="11" fillId="12" borderId="1" xfId="0" applyNumberFormat="1" applyFont="1" applyFill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166" fontId="12" fillId="0" borderId="0" xfId="0" applyNumberFormat="1" applyFont="1" applyBorder="1" applyAlignment="1">
      <alignment horizontal="left" wrapText="1"/>
    </xf>
    <xf numFmtId="164" fontId="3" fillId="6" borderId="1" xfId="0" applyNumberFormat="1" applyFont="1" applyFill="1" applyBorder="1" applyAlignment="1">
      <alignment horizontal="center" vertical="center" wrapText="1"/>
    </xf>
    <xf numFmtId="3" fontId="3" fillId="1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K28"/>
  <sheetViews>
    <sheetView tabSelected="1" topLeftCell="AL1" zoomScale="40" zoomScaleNormal="40" workbookViewId="0">
      <selection activeCell="AY9" sqref="AY9"/>
    </sheetView>
  </sheetViews>
  <sheetFormatPr defaultRowHeight="15"/>
  <cols>
    <col min="1" max="1" width="87.28515625" customWidth="1"/>
    <col min="2" max="3" width="38.85546875" customWidth="1"/>
    <col min="4" max="4" width="26.28515625" customWidth="1"/>
    <col min="5" max="5" width="29.85546875" customWidth="1"/>
    <col min="6" max="8" width="19.85546875" customWidth="1"/>
    <col min="9" max="9" width="28.140625" customWidth="1"/>
    <col min="10" max="10" width="25.28515625" customWidth="1"/>
    <col min="11" max="20" width="19.85546875" customWidth="1"/>
    <col min="21" max="21" width="25.5703125" customWidth="1"/>
    <col min="22" max="22" width="25.28515625" customWidth="1"/>
    <col min="23" max="23" width="27" customWidth="1"/>
    <col min="24" max="28" width="19.85546875" customWidth="1"/>
    <col min="29" max="29" width="23.140625" customWidth="1"/>
    <col min="30" max="30" width="24.5703125" customWidth="1"/>
    <col min="31" max="31" width="24.140625" customWidth="1"/>
    <col min="32" max="35" width="19.85546875" customWidth="1"/>
    <col min="36" max="36" width="23.140625" customWidth="1"/>
    <col min="37" max="38" width="19.85546875" customWidth="1"/>
    <col min="39" max="39" width="23.140625" customWidth="1"/>
    <col min="40" max="42" width="19.85546875" customWidth="1"/>
    <col min="43" max="43" width="23.140625" customWidth="1"/>
    <col min="44" max="44" width="19.85546875" customWidth="1"/>
    <col min="45" max="45" width="21.7109375" customWidth="1"/>
    <col min="46" max="46" width="21.28515625" customWidth="1"/>
    <col min="47" max="47" width="26.7109375" customWidth="1"/>
    <col min="48" max="48" width="30.85546875" customWidth="1"/>
    <col min="49" max="50" width="27.28515625" customWidth="1"/>
    <col min="51" max="51" width="36.5703125" customWidth="1"/>
    <col min="52" max="53" width="27.28515625" customWidth="1"/>
    <col min="54" max="54" width="38.42578125" customWidth="1"/>
  </cols>
  <sheetData>
    <row r="2" spans="1:1025" s="6" customFormat="1" ht="184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9" t="s">
        <v>0</v>
      </c>
      <c r="V2" s="39"/>
      <c r="W2" s="39"/>
      <c r="X2" s="39"/>
      <c r="Y2" s="39"/>
      <c r="Z2" s="39"/>
      <c r="AA2" s="39"/>
      <c r="AB2" s="39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39" t="s">
        <v>0</v>
      </c>
      <c r="AV2" s="39"/>
      <c r="AW2" s="39"/>
      <c r="AX2" s="39"/>
      <c r="AY2" s="39"/>
      <c r="AZ2" s="39"/>
      <c r="BA2" s="39"/>
      <c r="BB2" s="5"/>
    </row>
    <row r="3" spans="1:1025" s="6" customFormat="1" ht="57" customHeight="1">
      <c r="A3" s="40" t="s">
        <v>45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4"/>
      <c r="BB3" s="4"/>
    </row>
    <row r="4" spans="1:1025" s="6" customFormat="1" ht="61.5" customHeight="1">
      <c r="A4" s="41" t="s">
        <v>1</v>
      </c>
      <c r="B4" s="41" t="s">
        <v>2</v>
      </c>
      <c r="C4" s="41" t="s">
        <v>3</v>
      </c>
      <c r="D4" s="42" t="s">
        <v>4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3" t="s">
        <v>5</v>
      </c>
      <c r="AW4" s="44" t="s">
        <v>6</v>
      </c>
      <c r="AX4" s="44" t="s">
        <v>7</v>
      </c>
      <c r="AY4" s="48" t="s">
        <v>8</v>
      </c>
      <c r="AZ4" s="48" t="s">
        <v>9</v>
      </c>
      <c r="BA4" s="49" t="s">
        <v>10</v>
      </c>
      <c r="BB4" s="50" t="s">
        <v>11</v>
      </c>
      <c r="BC4" s="8"/>
    </row>
    <row r="5" spans="1:1025" s="6" customFormat="1" ht="63" customHeight="1">
      <c r="A5" s="41"/>
      <c r="B5" s="41"/>
      <c r="C5" s="41"/>
      <c r="D5" s="45" t="s">
        <v>12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 t="s">
        <v>13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3"/>
      <c r="AW5" s="44"/>
      <c r="AX5" s="44"/>
      <c r="AY5" s="48"/>
      <c r="AZ5" s="48"/>
      <c r="BA5" s="49"/>
      <c r="BB5" s="50"/>
    </row>
    <row r="6" spans="1:1025" s="6" customFormat="1" ht="33" customHeight="1">
      <c r="A6" s="41"/>
      <c r="B6" s="41"/>
      <c r="C6" s="41"/>
      <c r="D6" s="46">
        <v>111</v>
      </c>
      <c r="E6" s="47" t="s">
        <v>14</v>
      </c>
      <c r="F6" s="47"/>
      <c r="G6" s="46">
        <v>112</v>
      </c>
      <c r="H6" s="9"/>
      <c r="I6" s="46">
        <v>119</v>
      </c>
      <c r="J6" s="9" t="s">
        <v>14</v>
      </c>
      <c r="K6" s="46">
        <v>244</v>
      </c>
      <c r="L6" s="47" t="s">
        <v>14</v>
      </c>
      <c r="M6" s="47"/>
      <c r="N6" s="47"/>
      <c r="O6" s="47"/>
      <c r="P6" s="47"/>
      <c r="Q6" s="47"/>
      <c r="R6" s="47"/>
      <c r="S6" s="47"/>
      <c r="T6" s="47"/>
      <c r="U6" s="45" t="s">
        <v>15</v>
      </c>
      <c r="V6" s="46">
        <v>111</v>
      </c>
      <c r="W6" s="47" t="s">
        <v>14</v>
      </c>
      <c r="X6" s="47"/>
      <c r="Y6" s="46">
        <v>321</v>
      </c>
      <c r="Z6" s="9" t="s">
        <v>14</v>
      </c>
      <c r="AA6" s="53">
        <v>112</v>
      </c>
      <c r="AB6" s="9" t="s">
        <v>14</v>
      </c>
      <c r="AC6" s="46">
        <v>119</v>
      </c>
      <c r="AD6" s="9" t="s">
        <v>14</v>
      </c>
      <c r="AE6" s="46">
        <v>244</v>
      </c>
      <c r="AF6" s="47" t="s">
        <v>14</v>
      </c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6">
        <v>247</v>
      </c>
      <c r="AT6" s="9" t="s">
        <v>14</v>
      </c>
      <c r="AU6" s="54" t="s">
        <v>15</v>
      </c>
      <c r="AV6" s="43"/>
      <c r="AW6" s="44"/>
      <c r="AX6" s="44"/>
      <c r="AY6" s="48"/>
      <c r="AZ6" s="48"/>
      <c r="BA6" s="49"/>
      <c r="BB6" s="5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</row>
    <row r="7" spans="1:1025" s="6" customFormat="1" ht="264">
      <c r="A7" s="41"/>
      <c r="B7" s="41"/>
      <c r="C7" s="41"/>
      <c r="D7" s="46"/>
      <c r="E7" s="11" t="s">
        <v>16</v>
      </c>
      <c r="F7" s="11" t="s">
        <v>17</v>
      </c>
      <c r="G7" s="46"/>
      <c r="H7" s="34" t="s">
        <v>18</v>
      </c>
      <c r="I7" s="46"/>
      <c r="J7" s="11">
        <v>213</v>
      </c>
      <c r="K7" s="46"/>
      <c r="L7" s="11">
        <v>221</v>
      </c>
      <c r="M7" s="11">
        <v>222</v>
      </c>
      <c r="N7" s="11">
        <v>223</v>
      </c>
      <c r="O7" s="11">
        <v>225</v>
      </c>
      <c r="P7" s="11">
        <v>226</v>
      </c>
      <c r="Q7" s="11">
        <v>290</v>
      </c>
      <c r="R7" s="11">
        <v>310</v>
      </c>
      <c r="S7" s="11">
        <v>340</v>
      </c>
      <c r="T7" s="11" t="s">
        <v>19</v>
      </c>
      <c r="U7" s="45"/>
      <c r="V7" s="46"/>
      <c r="W7" s="11" t="s">
        <v>16</v>
      </c>
      <c r="X7" s="11" t="s">
        <v>17</v>
      </c>
      <c r="Y7" s="46"/>
      <c r="Z7" s="11" t="s">
        <v>20</v>
      </c>
      <c r="AA7" s="53"/>
      <c r="AB7" s="11" t="s">
        <v>21</v>
      </c>
      <c r="AC7" s="46"/>
      <c r="AD7" s="11">
        <v>213</v>
      </c>
      <c r="AE7" s="46"/>
      <c r="AF7" s="11">
        <v>221</v>
      </c>
      <c r="AG7" s="11">
        <v>222</v>
      </c>
      <c r="AH7" s="11">
        <v>223</v>
      </c>
      <c r="AI7" s="11">
        <v>224</v>
      </c>
      <c r="AJ7" s="11">
        <v>225</v>
      </c>
      <c r="AK7" s="11" t="s">
        <v>22</v>
      </c>
      <c r="AL7" s="11" t="s">
        <v>23</v>
      </c>
      <c r="AM7" s="11">
        <v>226</v>
      </c>
      <c r="AN7" s="11" t="s">
        <v>24</v>
      </c>
      <c r="AO7" s="11">
        <v>310</v>
      </c>
      <c r="AP7" s="11" t="s">
        <v>25</v>
      </c>
      <c r="AQ7" s="11" t="s">
        <v>26</v>
      </c>
      <c r="AR7" s="11" t="s">
        <v>27</v>
      </c>
      <c r="AS7" s="46"/>
      <c r="AT7" s="11">
        <v>223</v>
      </c>
      <c r="AU7" s="54"/>
      <c r="AV7" s="43"/>
      <c r="AW7" s="44"/>
      <c r="AX7" s="44"/>
      <c r="AY7" s="48"/>
      <c r="AZ7" s="48"/>
      <c r="BA7" s="49"/>
      <c r="BB7" s="50"/>
    </row>
    <row r="8" spans="1:1025" s="20" customFormat="1" ht="33">
      <c r="A8" s="12">
        <v>1</v>
      </c>
      <c r="B8" s="12">
        <f>A8+1</f>
        <v>2</v>
      </c>
      <c r="C8" s="12">
        <f>B8+1</f>
        <v>3</v>
      </c>
      <c r="D8" s="13">
        <f>C8+1</f>
        <v>4</v>
      </c>
      <c r="E8" s="12">
        <f>D8+1</f>
        <v>5</v>
      </c>
      <c r="F8" s="12">
        <f>E8+1</f>
        <v>6</v>
      </c>
      <c r="G8" s="13">
        <f>E8+1</f>
        <v>6</v>
      </c>
      <c r="H8" s="35">
        <f>F8+1</f>
        <v>7</v>
      </c>
      <c r="I8" s="13">
        <f t="shared" ref="I8:AC8" si="0">H8+1</f>
        <v>8</v>
      </c>
      <c r="J8" s="12">
        <f t="shared" si="0"/>
        <v>9</v>
      </c>
      <c r="K8" s="13">
        <f t="shared" si="0"/>
        <v>10</v>
      </c>
      <c r="L8" s="12">
        <f t="shared" si="0"/>
        <v>11</v>
      </c>
      <c r="M8" s="12">
        <f t="shared" si="0"/>
        <v>12</v>
      </c>
      <c r="N8" s="12">
        <f t="shared" si="0"/>
        <v>13</v>
      </c>
      <c r="O8" s="12">
        <f t="shared" si="0"/>
        <v>14</v>
      </c>
      <c r="P8" s="12">
        <f>N8+1</f>
        <v>14</v>
      </c>
      <c r="Q8" s="12">
        <f t="shared" si="0"/>
        <v>15</v>
      </c>
      <c r="R8" s="12">
        <f t="shared" si="0"/>
        <v>16</v>
      </c>
      <c r="S8" s="12">
        <f t="shared" si="0"/>
        <v>17</v>
      </c>
      <c r="T8" s="12">
        <f t="shared" si="0"/>
        <v>18</v>
      </c>
      <c r="U8" s="14">
        <f t="shared" si="0"/>
        <v>19</v>
      </c>
      <c r="V8" s="13">
        <f t="shared" si="0"/>
        <v>20</v>
      </c>
      <c r="W8" s="12">
        <f t="shared" si="0"/>
        <v>21</v>
      </c>
      <c r="X8" s="12">
        <f t="shared" si="0"/>
        <v>22</v>
      </c>
      <c r="Y8" s="33">
        <f t="shared" si="0"/>
        <v>23</v>
      </c>
      <c r="Z8" s="12">
        <f t="shared" si="0"/>
        <v>24</v>
      </c>
      <c r="AA8" s="33">
        <f t="shared" si="0"/>
        <v>25</v>
      </c>
      <c r="AB8" s="12">
        <f t="shared" si="0"/>
        <v>26</v>
      </c>
      <c r="AC8" s="33">
        <f t="shared" si="0"/>
        <v>27</v>
      </c>
      <c r="AD8" s="12">
        <f>AC8+1</f>
        <v>28</v>
      </c>
      <c r="AE8" s="13">
        <v>28</v>
      </c>
      <c r="AF8" s="12">
        <f>AD8+1</f>
        <v>29</v>
      </c>
      <c r="AG8" s="12">
        <f>AE8+1</f>
        <v>29</v>
      </c>
      <c r="AH8" s="12">
        <f t="shared" ref="AH8:AZ8" si="1">AG8+1</f>
        <v>30</v>
      </c>
      <c r="AI8" s="12">
        <f t="shared" si="1"/>
        <v>31</v>
      </c>
      <c r="AJ8" s="12">
        <f t="shared" si="1"/>
        <v>32</v>
      </c>
      <c r="AK8" s="12">
        <f t="shared" si="1"/>
        <v>33</v>
      </c>
      <c r="AL8" s="12">
        <f t="shared" si="1"/>
        <v>34</v>
      </c>
      <c r="AM8" s="12">
        <f t="shared" si="1"/>
        <v>35</v>
      </c>
      <c r="AN8" s="12">
        <f t="shared" si="1"/>
        <v>36</v>
      </c>
      <c r="AO8" s="12">
        <f t="shared" si="1"/>
        <v>37</v>
      </c>
      <c r="AP8" s="12">
        <f t="shared" si="1"/>
        <v>38</v>
      </c>
      <c r="AQ8" s="12">
        <f t="shared" si="1"/>
        <v>39</v>
      </c>
      <c r="AR8" s="12">
        <f t="shared" si="1"/>
        <v>40</v>
      </c>
      <c r="AS8" s="13">
        <f t="shared" si="1"/>
        <v>41</v>
      </c>
      <c r="AT8" s="12">
        <f t="shared" si="1"/>
        <v>42</v>
      </c>
      <c r="AU8" s="37">
        <f t="shared" si="1"/>
        <v>43</v>
      </c>
      <c r="AV8" s="12">
        <f t="shared" si="1"/>
        <v>44</v>
      </c>
      <c r="AW8" s="12">
        <f t="shared" si="1"/>
        <v>45</v>
      </c>
      <c r="AX8" s="12">
        <f t="shared" si="1"/>
        <v>46</v>
      </c>
      <c r="AY8" s="12">
        <f t="shared" si="1"/>
        <v>47</v>
      </c>
      <c r="AZ8" s="12">
        <f t="shared" si="1"/>
        <v>48</v>
      </c>
      <c r="BA8" s="12">
        <f>AY8+1</f>
        <v>48</v>
      </c>
      <c r="BB8" s="12">
        <f>BA8+1</f>
        <v>49</v>
      </c>
    </row>
    <row r="9" spans="1:1025" s="20" customFormat="1" ht="105.75">
      <c r="A9" s="29" t="s">
        <v>30</v>
      </c>
      <c r="B9" s="29" t="s">
        <v>31</v>
      </c>
      <c r="C9" s="29" t="s">
        <v>32</v>
      </c>
      <c r="D9" s="13">
        <f>E9+F9</f>
        <v>2251505</v>
      </c>
      <c r="E9" s="12">
        <v>2238918</v>
      </c>
      <c r="F9" s="12">
        <v>12587</v>
      </c>
      <c r="G9" s="13"/>
      <c r="H9" s="35"/>
      <c r="I9" s="13">
        <f>J9</f>
        <v>679955</v>
      </c>
      <c r="J9" s="12">
        <v>679955</v>
      </c>
      <c r="K9" s="13">
        <f>P9+S9</f>
        <v>15877</v>
      </c>
      <c r="L9" s="12"/>
      <c r="M9" s="12"/>
      <c r="N9" s="12"/>
      <c r="O9" s="12"/>
      <c r="P9" s="12">
        <v>2375</v>
      </c>
      <c r="Q9" s="12"/>
      <c r="R9" s="12"/>
      <c r="S9" s="12">
        <v>13502</v>
      </c>
      <c r="T9" s="12"/>
      <c r="U9" s="14">
        <f>D9+I9+K9</f>
        <v>2947337</v>
      </c>
      <c r="V9" s="13">
        <f>W9+X9</f>
        <v>1047317</v>
      </c>
      <c r="W9" s="12">
        <v>1045704</v>
      </c>
      <c r="X9" s="12">
        <v>1613</v>
      </c>
      <c r="Y9" s="33"/>
      <c r="Z9" s="12"/>
      <c r="AA9" s="33"/>
      <c r="AB9" s="12"/>
      <c r="AC9" s="33">
        <f>AD9</f>
        <v>316290</v>
      </c>
      <c r="AD9" s="12">
        <v>316290</v>
      </c>
      <c r="AE9" s="13">
        <f>SUM(AF9:AR9)</f>
        <v>220869</v>
      </c>
      <c r="AF9" s="12"/>
      <c r="AG9" s="12"/>
      <c r="AH9" s="12">
        <v>10223</v>
      </c>
      <c r="AI9" s="12"/>
      <c r="AJ9" s="12">
        <v>26940</v>
      </c>
      <c r="AK9" s="12">
        <v>12097</v>
      </c>
      <c r="AL9" s="12"/>
      <c r="AM9" s="12">
        <v>40403</v>
      </c>
      <c r="AN9" s="12"/>
      <c r="AO9" s="12"/>
      <c r="AP9" s="12"/>
      <c r="AQ9" s="12">
        <v>131206</v>
      </c>
      <c r="AR9" s="12"/>
      <c r="AS9" s="13">
        <f>AT9</f>
        <v>103320</v>
      </c>
      <c r="AT9" s="12">
        <v>103320</v>
      </c>
      <c r="AU9" s="37">
        <f>V9+AC9+AE9+AS9</f>
        <v>1687796</v>
      </c>
      <c r="AV9" s="12">
        <f>U9+AU9</f>
        <v>4635133</v>
      </c>
      <c r="AW9" s="12">
        <v>10</v>
      </c>
      <c r="AX9" s="12"/>
      <c r="AY9" s="36">
        <f>AV9/AW9</f>
        <v>463513.3</v>
      </c>
      <c r="AZ9" s="12"/>
      <c r="BA9" s="12"/>
      <c r="BB9" s="12">
        <f>AV9</f>
        <v>4635133</v>
      </c>
    </row>
    <row r="10" spans="1:1025" s="20" customFormat="1" ht="105.75">
      <c r="A10" s="29" t="s">
        <v>30</v>
      </c>
      <c r="B10" s="29" t="s">
        <v>33</v>
      </c>
      <c r="C10" s="29" t="s">
        <v>34</v>
      </c>
      <c r="D10" s="13">
        <f>E10+F10</f>
        <v>4728162</v>
      </c>
      <c r="E10" s="12">
        <v>4701729</v>
      </c>
      <c r="F10" s="12">
        <v>26433</v>
      </c>
      <c r="G10" s="13"/>
      <c r="H10" s="35"/>
      <c r="I10" s="13">
        <f>J10</f>
        <v>1427904</v>
      </c>
      <c r="J10" s="12">
        <v>1427904</v>
      </c>
      <c r="K10" s="13">
        <f>P10+S10</f>
        <v>33340</v>
      </c>
      <c r="L10" s="12"/>
      <c r="M10" s="12"/>
      <c r="N10" s="12"/>
      <c r="O10" s="12"/>
      <c r="P10" s="12">
        <v>4987</v>
      </c>
      <c r="Q10" s="12"/>
      <c r="R10" s="12"/>
      <c r="S10" s="12">
        <v>28353</v>
      </c>
      <c r="T10" s="12"/>
      <c r="U10" s="14">
        <f>D10+I10+K10</f>
        <v>6189406</v>
      </c>
      <c r="V10" s="13">
        <f>W10+X10</f>
        <v>2199364</v>
      </c>
      <c r="W10" s="12">
        <v>2195977</v>
      </c>
      <c r="X10" s="12">
        <v>3387</v>
      </c>
      <c r="Y10" s="33"/>
      <c r="Z10" s="12"/>
      <c r="AA10" s="33"/>
      <c r="AB10" s="12"/>
      <c r="AC10" s="33">
        <f>AD10</f>
        <v>664208</v>
      </c>
      <c r="AD10" s="12">
        <v>664208</v>
      </c>
      <c r="AE10" s="13">
        <f>SUM(AF10:AR10)</f>
        <v>463827</v>
      </c>
      <c r="AF10" s="12"/>
      <c r="AG10" s="12"/>
      <c r="AH10" s="12">
        <v>21469</v>
      </c>
      <c r="AI10" s="12"/>
      <c r="AJ10" s="12">
        <v>56574</v>
      </c>
      <c r="AK10" s="12">
        <v>25403</v>
      </c>
      <c r="AL10" s="12"/>
      <c r="AM10" s="12">
        <v>84848</v>
      </c>
      <c r="AN10" s="12"/>
      <c r="AO10" s="12"/>
      <c r="AP10" s="12"/>
      <c r="AQ10" s="12">
        <v>275533</v>
      </c>
      <c r="AR10" s="12"/>
      <c r="AS10" s="13">
        <f>AT10</f>
        <v>216972</v>
      </c>
      <c r="AT10" s="12">
        <v>216972</v>
      </c>
      <c r="AU10" s="37">
        <f>V10+AC10+AE10+AS10</f>
        <v>3544371</v>
      </c>
      <c r="AV10" s="12">
        <f>U10+AU10</f>
        <v>9733777</v>
      </c>
      <c r="AW10" s="12">
        <v>21</v>
      </c>
      <c r="AX10" s="12"/>
      <c r="AY10" s="36">
        <f>AV10/AW10</f>
        <v>463513.19047619047</v>
      </c>
      <c r="AZ10" s="12"/>
      <c r="BA10" s="12"/>
      <c r="BB10" s="12">
        <f>AV10</f>
        <v>9733777</v>
      </c>
    </row>
    <row r="11" spans="1:1025" s="20" customFormat="1" ht="70.5">
      <c r="A11" s="30" t="s">
        <v>35</v>
      </c>
      <c r="B11" s="31" t="s">
        <v>36</v>
      </c>
      <c r="C11" s="32" t="s">
        <v>37</v>
      </c>
      <c r="D11" s="13"/>
      <c r="E11" s="12"/>
      <c r="F11" s="12"/>
      <c r="G11" s="13"/>
      <c r="H11" s="35"/>
      <c r="I11" s="13"/>
      <c r="J11" s="12"/>
      <c r="K11" s="13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3"/>
      <c r="W11" s="12"/>
      <c r="X11" s="12"/>
      <c r="Y11" s="33"/>
      <c r="Z11" s="12"/>
      <c r="AA11" s="33"/>
      <c r="AB11" s="12"/>
      <c r="AC11" s="33"/>
      <c r="AD11" s="12"/>
      <c r="AE11" s="13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3"/>
      <c r="AT11" s="12"/>
      <c r="AU11" s="37"/>
      <c r="AV11" s="12"/>
      <c r="AW11" s="12">
        <v>2</v>
      </c>
      <c r="AX11" s="12">
        <v>4940</v>
      </c>
      <c r="AY11" s="12"/>
      <c r="AZ11" s="12"/>
      <c r="BA11" s="12"/>
      <c r="BB11" s="12"/>
    </row>
    <row r="12" spans="1:1025" s="20" customFormat="1" ht="70.5">
      <c r="A12" s="30" t="s">
        <v>35</v>
      </c>
      <c r="B12" s="32" t="s">
        <v>38</v>
      </c>
      <c r="C12" s="31" t="s">
        <v>39</v>
      </c>
      <c r="D12" s="13"/>
      <c r="E12" s="12"/>
      <c r="F12" s="12"/>
      <c r="G12" s="13"/>
      <c r="H12" s="35"/>
      <c r="I12" s="13"/>
      <c r="J12" s="12"/>
      <c r="K12" s="13"/>
      <c r="L12" s="12"/>
      <c r="M12" s="12"/>
      <c r="N12" s="12"/>
      <c r="O12" s="12"/>
      <c r="P12" s="12"/>
      <c r="Q12" s="12"/>
      <c r="R12" s="12"/>
      <c r="S12" s="12"/>
      <c r="T12" s="12"/>
      <c r="U12" s="14"/>
      <c r="V12" s="13"/>
      <c r="W12" s="12"/>
      <c r="X12" s="12"/>
      <c r="Y12" s="33"/>
      <c r="Z12" s="12"/>
      <c r="AA12" s="33"/>
      <c r="AB12" s="12"/>
      <c r="AC12" s="33"/>
      <c r="AD12" s="12"/>
      <c r="AE12" s="13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3"/>
      <c r="AT12" s="12"/>
      <c r="AU12" s="37"/>
      <c r="AV12" s="12"/>
      <c r="AW12" s="12">
        <v>8</v>
      </c>
      <c r="AX12" s="12">
        <v>19760</v>
      </c>
      <c r="AY12" s="12"/>
      <c r="AZ12" s="12"/>
      <c r="BA12" s="12"/>
      <c r="BB12" s="12"/>
    </row>
    <row r="13" spans="1:1025" s="20" customFormat="1" ht="70.5">
      <c r="A13" s="30" t="s">
        <v>35</v>
      </c>
      <c r="B13" s="32" t="s">
        <v>40</v>
      </c>
      <c r="C13" s="32" t="s">
        <v>41</v>
      </c>
      <c r="D13" s="13"/>
      <c r="E13" s="12"/>
      <c r="F13" s="12"/>
      <c r="G13" s="13"/>
      <c r="H13" s="35"/>
      <c r="I13" s="13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4"/>
      <c r="V13" s="13"/>
      <c r="W13" s="12"/>
      <c r="X13" s="12"/>
      <c r="Y13" s="33"/>
      <c r="Z13" s="12"/>
      <c r="AA13" s="33"/>
      <c r="AB13" s="12"/>
      <c r="AC13" s="33"/>
      <c r="AD13" s="12"/>
      <c r="AE13" s="13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3"/>
      <c r="AT13" s="12"/>
      <c r="AU13" s="37"/>
      <c r="AV13" s="12"/>
      <c r="AW13" s="12">
        <v>10</v>
      </c>
      <c r="AX13" s="12">
        <v>24700</v>
      </c>
      <c r="AY13" s="12"/>
      <c r="AZ13" s="12"/>
      <c r="BA13" s="12"/>
      <c r="BB13" s="12"/>
    </row>
    <row r="14" spans="1:1025" s="20" customFormat="1" ht="70.5">
      <c r="A14" s="30" t="s">
        <v>35</v>
      </c>
      <c r="B14" s="32" t="s">
        <v>42</v>
      </c>
      <c r="C14" s="31" t="s">
        <v>43</v>
      </c>
      <c r="D14" s="13"/>
      <c r="E14" s="12"/>
      <c r="F14" s="12"/>
      <c r="G14" s="13"/>
      <c r="H14" s="35"/>
      <c r="I14" s="13"/>
      <c r="J14" s="12"/>
      <c r="K14" s="13"/>
      <c r="L14" s="12"/>
      <c r="M14" s="12"/>
      <c r="N14" s="12"/>
      <c r="O14" s="12"/>
      <c r="P14" s="12"/>
      <c r="Q14" s="12"/>
      <c r="R14" s="12"/>
      <c r="S14" s="12"/>
      <c r="T14" s="12"/>
      <c r="U14" s="14"/>
      <c r="V14" s="13"/>
      <c r="W14" s="12"/>
      <c r="X14" s="12"/>
      <c r="Y14" s="33"/>
      <c r="Z14" s="12"/>
      <c r="AA14" s="33"/>
      <c r="AB14" s="12"/>
      <c r="AC14" s="33"/>
      <c r="AD14" s="12"/>
      <c r="AE14" s="13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3"/>
      <c r="AT14" s="12"/>
      <c r="AU14" s="37"/>
      <c r="AV14" s="12"/>
      <c r="AW14" s="12">
        <v>11</v>
      </c>
      <c r="AX14" s="12">
        <v>27170</v>
      </c>
      <c r="AY14" s="12"/>
      <c r="AZ14" s="12"/>
      <c r="BA14" s="12"/>
      <c r="BB14" s="12"/>
    </row>
    <row r="15" spans="1:1025" s="20" customFormat="1" ht="33">
      <c r="A15" s="12"/>
      <c r="B15" s="12"/>
      <c r="C15" s="12"/>
      <c r="D15" s="13"/>
      <c r="E15" s="12"/>
      <c r="F15" s="12"/>
      <c r="G15" s="13"/>
      <c r="H15" s="35"/>
      <c r="I15" s="13"/>
      <c r="J15" s="12"/>
      <c r="K15" s="13"/>
      <c r="L15" s="12"/>
      <c r="M15" s="12"/>
      <c r="N15" s="12"/>
      <c r="O15" s="12"/>
      <c r="P15" s="12"/>
      <c r="Q15" s="12"/>
      <c r="R15" s="12"/>
      <c r="S15" s="12"/>
      <c r="T15" s="12"/>
      <c r="U15" s="14"/>
      <c r="V15" s="13"/>
      <c r="W15" s="12"/>
      <c r="X15" s="12"/>
      <c r="Y15" s="33"/>
      <c r="Z15" s="12"/>
      <c r="AA15" s="33"/>
      <c r="AB15" s="12"/>
      <c r="AC15" s="33"/>
      <c r="AD15" s="12"/>
      <c r="AE15" s="13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3"/>
      <c r="AT15" s="12"/>
      <c r="AU15" s="37"/>
      <c r="AV15" s="12"/>
      <c r="AW15" s="12"/>
      <c r="AX15" s="12"/>
      <c r="AY15" s="12"/>
      <c r="AZ15" s="12"/>
      <c r="BA15" s="12"/>
      <c r="BB15" s="12"/>
    </row>
    <row r="16" spans="1:1025" s="6" customFormat="1" ht="69.75" customHeight="1">
      <c r="A16" s="27" t="s">
        <v>44</v>
      </c>
      <c r="B16" s="21"/>
      <c r="C16" s="22"/>
      <c r="D16" s="15">
        <f t="shared" ref="D16" si="2">E16+F16</f>
        <v>6979667</v>
      </c>
      <c r="E16" s="23">
        <f>E9+E10</f>
        <v>6940647</v>
      </c>
      <c r="F16" s="23">
        <f>F9+F10</f>
        <v>39020</v>
      </c>
      <c r="G16" s="15">
        <f>H16</f>
        <v>0</v>
      </c>
      <c r="H16" s="23"/>
      <c r="I16" s="15">
        <f t="shared" ref="I16" si="3">J16</f>
        <v>2107859</v>
      </c>
      <c r="J16" s="23">
        <f>J9+J10</f>
        <v>2107859</v>
      </c>
      <c r="K16" s="15">
        <f t="shared" ref="K16" si="4">SUM(L16:T16)</f>
        <v>49217</v>
      </c>
      <c r="L16" s="23"/>
      <c r="M16" s="23"/>
      <c r="N16" s="23"/>
      <c r="O16" s="23"/>
      <c r="P16" s="23">
        <f>P9+P10</f>
        <v>7362</v>
      </c>
      <c r="Q16" s="23"/>
      <c r="R16" s="23"/>
      <c r="S16" s="23">
        <f>S9+S10</f>
        <v>41855</v>
      </c>
      <c r="T16" s="23"/>
      <c r="U16" s="24">
        <f t="shared" ref="U16" si="5">K16+I16+G16+D16</f>
        <v>9136743</v>
      </c>
      <c r="V16" s="15">
        <f t="shared" ref="V16" si="6">W16+X16</f>
        <v>3246681</v>
      </c>
      <c r="W16" s="23">
        <f>W9+W10</f>
        <v>3241681</v>
      </c>
      <c r="X16" s="23">
        <f>X9+X10</f>
        <v>5000</v>
      </c>
      <c r="Y16" s="15">
        <f>Z16</f>
        <v>0</v>
      </c>
      <c r="Z16" s="23"/>
      <c r="AA16" s="15">
        <f>AB16</f>
        <v>0</v>
      </c>
      <c r="AB16" s="23"/>
      <c r="AC16" s="15">
        <f>AC9+AC10</f>
        <v>980498</v>
      </c>
      <c r="AD16" s="23">
        <f>AD9+AD10</f>
        <v>980498</v>
      </c>
      <c r="AE16" s="15">
        <f t="shared" ref="AE16" si="7">SUM(AF16:AR16)</f>
        <v>684696</v>
      </c>
      <c r="AF16" s="23"/>
      <c r="AG16" s="23"/>
      <c r="AH16" s="23">
        <f>AH9+AH10</f>
        <v>31692</v>
      </c>
      <c r="AI16" s="23">
        <f t="shared" ref="AI16:AR16" si="8">AI9+AI10</f>
        <v>0</v>
      </c>
      <c r="AJ16" s="23">
        <f t="shared" si="8"/>
        <v>83514</v>
      </c>
      <c r="AK16" s="23">
        <f t="shared" si="8"/>
        <v>37500</v>
      </c>
      <c r="AL16" s="23">
        <f t="shared" si="8"/>
        <v>0</v>
      </c>
      <c r="AM16" s="23">
        <f t="shared" si="8"/>
        <v>125251</v>
      </c>
      <c r="AN16" s="23">
        <f t="shared" si="8"/>
        <v>0</v>
      </c>
      <c r="AO16" s="23">
        <f t="shared" si="8"/>
        <v>0</v>
      </c>
      <c r="AP16" s="23">
        <f t="shared" si="8"/>
        <v>0</v>
      </c>
      <c r="AQ16" s="23">
        <f t="shared" si="8"/>
        <v>406739</v>
      </c>
      <c r="AR16" s="23">
        <f t="shared" si="8"/>
        <v>0</v>
      </c>
      <c r="AS16" s="15">
        <f>AS10</f>
        <v>216972</v>
      </c>
      <c r="AT16" s="23">
        <f>AT9+AT10</f>
        <v>320292</v>
      </c>
      <c r="AU16" s="38">
        <f>AU9+AU10</f>
        <v>5232167</v>
      </c>
      <c r="AV16" s="23">
        <f t="shared" ref="AV16" si="9">AU16+U16</f>
        <v>14368910</v>
      </c>
      <c r="AW16" s="23">
        <f>AW9+AW10</f>
        <v>31</v>
      </c>
      <c r="AX16" s="23">
        <f>SUM(AX11:AX14)</f>
        <v>76570</v>
      </c>
      <c r="AY16" s="25">
        <f t="shared" ref="AY16" si="10">AV16/AW16</f>
        <v>463513.22580645164</v>
      </c>
      <c r="AZ16" s="26">
        <f t="shared" ref="AZ16" si="11">AV16/AX16</f>
        <v>187.65717643985894</v>
      </c>
      <c r="BA16" s="23"/>
      <c r="BB16" s="23">
        <f t="shared" ref="BB16" si="12">AV16+BA16</f>
        <v>14368910</v>
      </c>
      <c r="BJ16" s="51"/>
      <c r="BK16" s="51"/>
      <c r="BL16" s="51"/>
      <c r="BM16" s="16"/>
      <c r="BN16" s="16"/>
      <c r="BO16" s="16"/>
      <c r="BP16" s="52"/>
      <c r="BQ16" s="52"/>
      <c r="BR16" s="52"/>
      <c r="BS16" s="17"/>
      <c r="BT16" s="16"/>
      <c r="BU16" s="16"/>
      <c r="BV16" s="16"/>
      <c r="BW16" s="16"/>
      <c r="BX16" s="16"/>
      <c r="BY16" s="16"/>
      <c r="BZ16" s="18"/>
      <c r="CA16" s="19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</row>
    <row r="18" spans="1:3" ht="30" customHeight="1"/>
    <row r="19" spans="1:3" ht="30" customHeight="1">
      <c r="A19" s="28" t="s">
        <v>28</v>
      </c>
      <c r="C19" s="28" t="s">
        <v>46</v>
      </c>
    </row>
    <row r="20" spans="1:3" ht="30" customHeight="1">
      <c r="A20" s="28"/>
    </row>
    <row r="21" spans="1:3" ht="30" customHeight="1">
      <c r="A21" s="28" t="s">
        <v>29</v>
      </c>
      <c r="C21" s="28" t="s">
        <v>47</v>
      </c>
    </row>
    <row r="22" spans="1:3" ht="30" customHeight="1"/>
    <row r="23" spans="1:3" ht="30" customHeight="1"/>
    <row r="24" spans="1:3" ht="30" customHeight="1"/>
    <row r="25" spans="1:3" ht="30" customHeight="1"/>
    <row r="26" spans="1:3" ht="30" customHeight="1"/>
    <row r="27" spans="1:3" ht="30" customHeight="1"/>
    <row r="28" spans="1:3" ht="30" customHeight="1"/>
  </sheetData>
  <mergeCells count="34">
    <mergeCell ref="BJ16:BL16"/>
    <mergeCell ref="BP16:BR16"/>
    <mergeCell ref="AA6:AA7"/>
    <mergeCell ref="AC6:AC7"/>
    <mergeCell ref="AE6:AE7"/>
    <mergeCell ref="AF6:AR6"/>
    <mergeCell ref="AS6:AS7"/>
    <mergeCell ref="AU6:AU7"/>
    <mergeCell ref="K6:K7"/>
    <mergeCell ref="L6:T6"/>
    <mergeCell ref="U6:U7"/>
    <mergeCell ref="V6:V7"/>
    <mergeCell ref="W6:X6"/>
    <mergeCell ref="Y6:Y7"/>
    <mergeCell ref="AY4:AY7"/>
    <mergeCell ref="AZ4:AZ7"/>
    <mergeCell ref="BA4:BA7"/>
    <mergeCell ref="BB4:BB7"/>
    <mergeCell ref="U2:AB2"/>
    <mergeCell ref="AU2:BA2"/>
    <mergeCell ref="A3:AI3"/>
    <mergeCell ref="A4:A7"/>
    <mergeCell ref="B4:B7"/>
    <mergeCell ref="C4:C7"/>
    <mergeCell ref="D4:AU4"/>
    <mergeCell ref="AV4:AV7"/>
    <mergeCell ref="AW4:AW7"/>
    <mergeCell ref="AX4:AX7"/>
    <mergeCell ref="D5:U5"/>
    <mergeCell ref="V5:AU5"/>
    <mergeCell ref="D6:D7"/>
    <mergeCell ref="E6:F6"/>
    <mergeCell ref="G6:G7"/>
    <mergeCell ref="I6:I7"/>
  </mergeCells>
  <pageMargins left="0.19685039370078741" right="0.19685039370078741" top="0.31496062992125984" bottom="0.35433070866141736" header="0.31496062992125984" footer="0.31496062992125984"/>
  <pageSetup paperSize="9" scale="3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2025-12-21T06:24:40Z</dcterms:modified>
</cp:coreProperties>
</file>